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xr:revisionPtr revIDLastSave="0" documentId="8_{7EF20653-5B70-4E6F-8B2F-BE133F5853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1" l="1"/>
  <c r="M40" i="1"/>
  <c r="L40" i="1"/>
  <c r="K40" i="1"/>
  <c r="J40" i="1"/>
  <c r="I40" i="1"/>
  <c r="H40" i="1"/>
  <c r="G40" i="1"/>
  <c r="F40" i="1"/>
  <c r="J31" i="1"/>
  <c r="M23" i="1"/>
  <c r="M31" i="1" s="1"/>
  <c r="L23" i="1"/>
  <c r="L39" i="1" s="1"/>
  <c r="L43" i="1" s="1"/>
  <c r="K23" i="1"/>
  <c r="K39" i="1" s="1"/>
  <c r="K43" i="1" s="1"/>
  <c r="J23" i="1"/>
  <c r="J39" i="1" s="1"/>
  <c r="J43" i="1" s="1"/>
  <c r="I23" i="1"/>
  <c r="I31" i="1" s="1"/>
  <c r="H23" i="1"/>
  <c r="H39" i="1" s="1"/>
  <c r="H43" i="1" s="1"/>
  <c r="G23" i="1"/>
  <c r="G39" i="1" s="1"/>
  <c r="G43" i="1" s="1"/>
  <c r="F23" i="1"/>
  <c r="F39" i="1" s="1"/>
  <c r="F43" i="1" s="1"/>
  <c r="M22" i="1"/>
  <c r="M21" i="1" s="1"/>
  <c r="K22" i="1"/>
  <c r="G22" i="1"/>
  <c r="K21" i="1"/>
  <c r="K25" i="1" s="1"/>
  <c r="G21" i="1"/>
  <c r="G25" i="1" s="1"/>
  <c r="K20" i="1"/>
  <c r="N17" i="1"/>
  <c r="M17" i="1"/>
  <c r="L17" i="1"/>
  <c r="K17" i="1"/>
  <c r="J17" i="1"/>
  <c r="I17" i="1"/>
  <c r="H17" i="1"/>
  <c r="G17" i="1"/>
  <c r="F17" i="1"/>
  <c r="N16" i="1"/>
  <c r="M16" i="1"/>
  <c r="L16" i="1"/>
  <c r="K16" i="1"/>
  <c r="J16" i="1"/>
  <c r="I16" i="1"/>
  <c r="H16" i="1"/>
  <c r="G16" i="1"/>
  <c r="F16" i="1"/>
  <c r="N12" i="1"/>
  <c r="N23" i="1" s="1"/>
  <c r="G20" i="1" l="1"/>
  <c r="J22" i="1"/>
  <c r="J21" i="1" s="1"/>
  <c r="J25" i="1" s="1"/>
  <c r="M39" i="1"/>
  <c r="M43" i="1" s="1"/>
  <c r="I22" i="1"/>
  <c r="I21" i="1" s="1"/>
  <c r="I20" i="1" s="1"/>
  <c r="I39" i="1"/>
  <c r="I43" i="1" s="1"/>
  <c r="F22" i="1"/>
  <c r="F21" i="1" s="1"/>
  <c r="F25" i="1" s="1"/>
  <c r="F31" i="1"/>
  <c r="M25" i="1"/>
  <c r="M20" i="1"/>
  <c r="N31" i="1"/>
  <c r="N39" i="1"/>
  <c r="N43" i="1" s="1"/>
  <c r="N22" i="1"/>
  <c r="N21" i="1" s="1"/>
  <c r="G31" i="1"/>
  <c r="K31" i="1"/>
  <c r="H31" i="1"/>
  <c r="L31" i="1"/>
  <c r="F20" i="1"/>
  <c r="J20" i="1"/>
  <c r="H22" i="1"/>
  <c r="H21" i="1" s="1"/>
  <c r="L22" i="1"/>
  <c r="L21" i="1" s="1"/>
  <c r="I25" i="1" l="1"/>
  <c r="L25" i="1"/>
  <c r="L20" i="1"/>
  <c r="N25" i="1"/>
  <c r="N20" i="1"/>
  <c r="H25" i="1"/>
  <c r="H20" i="1"/>
</calcChain>
</file>

<file path=xl/sharedStrings.xml><?xml version="1.0" encoding="utf-8"?>
<sst xmlns="http://schemas.openxmlformats.org/spreadsheetml/2006/main" count="129" uniqueCount="80">
  <si>
    <t>LATERAL</t>
  </si>
  <si>
    <t>100 14T</t>
  </si>
  <si>
    <t>150 20T</t>
  </si>
  <si>
    <t>200 24T</t>
  </si>
  <si>
    <t>250 30T</t>
  </si>
  <si>
    <t>300 30T</t>
  </si>
  <si>
    <t>500 36T</t>
  </si>
  <si>
    <t>300 AXIAL</t>
  </si>
  <si>
    <t>1/2 HP</t>
  </si>
  <si>
    <t>3/4 HP</t>
  </si>
  <si>
    <t>1 HP</t>
  </si>
  <si>
    <t>1 1/2 HP</t>
  </si>
  <si>
    <t>2 HP</t>
  </si>
  <si>
    <t>2 1/2 HP</t>
  </si>
  <si>
    <t>3 HP</t>
  </si>
  <si>
    <t>5 HP</t>
  </si>
  <si>
    <t>ESTÁNDAR</t>
  </si>
  <si>
    <t>CON COLECTOR</t>
  </si>
  <si>
    <t>44380/8</t>
  </si>
  <si>
    <t>63400/8</t>
  </si>
  <si>
    <t>64400/8</t>
  </si>
  <si>
    <t>53890/8</t>
  </si>
  <si>
    <t>54890/8</t>
  </si>
  <si>
    <t>64890/8</t>
  </si>
  <si>
    <t>84890/8</t>
  </si>
  <si>
    <t>85950/8</t>
  </si>
  <si>
    <t>661400/8</t>
  </si>
  <si>
    <t>4 x 4</t>
  </si>
  <si>
    <t>6 x 3</t>
  </si>
  <si>
    <t>6 x 4</t>
  </si>
  <si>
    <t>5 x 3</t>
  </si>
  <si>
    <t>5 x 4</t>
  </si>
  <si>
    <t>8 x 4</t>
  </si>
  <si>
    <t>8 x 5</t>
  </si>
  <si>
    <t>6 x 6</t>
  </si>
  <si>
    <t>POTENCIA</t>
  </si>
  <si>
    <t>HP</t>
  </si>
  <si>
    <t>OBSERVACION</t>
  </si>
  <si>
    <t>SECCIONES</t>
  </si>
  <si>
    <t>N° DE TUBOS</t>
  </si>
  <si>
    <t>ARMADO</t>
  </si>
  <si>
    <t>CABEZAL</t>
  </si>
  <si>
    <t>LARGO TOTAL</t>
  </si>
  <si>
    <t>Milímetros</t>
  </si>
  <si>
    <t>CANTIDAD DE CABEZAL</t>
  </si>
  <si>
    <t>Unidades</t>
  </si>
  <si>
    <t>MEDIDA DE CABEZAL (SIN DOBLAR)</t>
  </si>
  <si>
    <t>Ancho</t>
  </si>
  <si>
    <t>Alto</t>
  </si>
  <si>
    <t>MEDIDA DE CABEZAL (DOBLADO)</t>
  </si>
  <si>
    <t>ESPESOR DE CABEZAL</t>
  </si>
  <si>
    <t>CUERPOS</t>
  </si>
  <si>
    <t>DISTANCIA ENTRE CABEZALES</t>
  </si>
  <si>
    <t>DISTANCIA ADENTRO / ADENTRO</t>
  </si>
  <si>
    <t>DISTANCIA AFUERA / AFUERA</t>
  </si>
  <si>
    <t>DISTANCIA CODO A CODO</t>
  </si>
  <si>
    <t>SEPARACION DE ALETAS</t>
  </si>
  <si>
    <t>CANTIDAD DE ALETAS</t>
  </si>
  <si>
    <t>LARGO X ANCHO DE ALETA</t>
  </si>
  <si>
    <t>Largo</t>
  </si>
  <si>
    <t>ESPESOR DE FLEJE ALETA</t>
  </si>
  <si>
    <t>ANCHO DE FLEJE ALETA</t>
  </si>
  <si>
    <t>SIN ORQUILLA</t>
  </si>
  <si>
    <t>CAÑOS</t>
  </si>
  <si>
    <t>5/8" x 0,4mm</t>
  </si>
  <si>
    <t>3/8" x 0,4mm</t>
  </si>
  <si>
    <t>PICOS</t>
  </si>
  <si>
    <t>3/16"</t>
  </si>
  <si>
    <t>1/4"</t>
  </si>
  <si>
    <t>CODOS</t>
  </si>
  <si>
    <t>N° 16</t>
  </si>
  <si>
    <t>N° 19</t>
  </si>
  <si>
    <t>N° 24</t>
  </si>
  <si>
    <t>CON ORQUILLA</t>
  </si>
  <si>
    <t>CAÑO</t>
  </si>
  <si>
    <t>DOBLADO</t>
  </si>
  <si>
    <t>PESO DE PRODUCTO ESTÁNDAR FINAL</t>
  </si>
  <si>
    <t>Kilogramo</t>
  </si>
  <si>
    <t>CON RESISTENCIA ELECTRICA</t>
  </si>
  <si>
    <t>CON GAS CALIENTE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</si>
</sst>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6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textRotation="90"/>
    </xf>
    <xf numFmtId="0" fontId="4" fillId="4" borderId="16" xfId="0" applyFont="1" applyFill="1" applyBorder="1" applyAlignment="1">
      <alignment horizontal="center" vertical="center" textRotation="90"/>
    </xf>
    <xf numFmtId="0" fontId="4" fillId="4" borderId="10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textRotation="90"/>
    </xf>
    <xf numFmtId="0" fontId="4" fillId="4" borderId="18" xfId="0" applyFont="1" applyFill="1" applyBorder="1" applyAlignment="1">
      <alignment horizontal="center" vertical="center" textRotation="90"/>
    </xf>
    <xf numFmtId="0" fontId="4" fillId="4" borderId="6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center" vertical="center" textRotation="90"/>
    </xf>
    <xf numFmtId="0" fontId="4" fillId="4" borderId="14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 textRotation="90" wrapText="1"/>
    </xf>
    <xf numFmtId="0" fontId="4" fillId="4" borderId="23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center" vertical="center" textRotation="90" wrapText="1"/>
    </xf>
    <xf numFmtId="0" fontId="4" fillId="4" borderId="26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center" vertical="center" textRotation="90" wrapText="1"/>
    </xf>
    <xf numFmtId="0" fontId="4" fillId="4" borderId="28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textRotation="90" wrapText="1"/>
    </xf>
    <xf numFmtId="0" fontId="4" fillId="4" borderId="32" xfId="0" applyFont="1" applyFill="1" applyBorder="1" applyAlignment="1">
      <alignment horizontal="left" vertical="center" wrapText="1"/>
    </xf>
    <xf numFmtId="0" fontId="4" fillId="4" borderId="33" xfId="0" applyFont="1" applyFill="1" applyBorder="1" applyAlignment="1">
      <alignment horizontal="center" vertical="center" textRotation="90" wrapText="1"/>
    </xf>
    <xf numFmtId="0" fontId="4" fillId="4" borderId="29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center" vertical="center" textRotation="90"/>
    </xf>
    <xf numFmtId="0" fontId="4" fillId="4" borderId="34" xfId="0" applyFont="1" applyFill="1" applyBorder="1" applyAlignment="1">
      <alignment horizontal="center" vertical="center" textRotation="90" wrapText="1"/>
    </xf>
    <xf numFmtId="0" fontId="4" fillId="4" borderId="35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left" vertical="center" wrapText="1"/>
    </xf>
    <xf numFmtId="0" fontId="1" fillId="3" borderId="36" xfId="0" applyFont="1" applyFill="1" applyBorder="1" applyAlignment="1">
      <alignment horizontal="left" vertical="center" wrapText="1"/>
    </xf>
    <xf numFmtId="0" fontId="0" fillId="3" borderId="36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workbookViewId="0">
      <selection activeCell="D13" sqref="D13"/>
    </sheetView>
  </sheetViews>
  <sheetFormatPr baseColWidth="10" defaultColWidth="9.140625" defaultRowHeight="15" x14ac:dyDescent="0.25"/>
  <cols>
    <col min="3" max="3" width="15.140625" customWidth="1"/>
    <col min="5" max="5" width="12.28515625" customWidth="1"/>
    <col min="6" max="6" width="12.85546875" customWidth="1"/>
    <col min="7" max="7" width="16.85546875" customWidth="1"/>
    <col min="8" max="8" width="14.85546875" customWidth="1"/>
    <col min="9" max="9" width="16.5703125" customWidth="1"/>
    <col min="10" max="10" width="15.7109375" customWidth="1"/>
    <col min="11" max="11" width="15.28515625" customWidth="1"/>
    <col min="12" max="12" width="17.140625" customWidth="1"/>
    <col min="13" max="13" width="19.42578125" customWidth="1"/>
    <col min="14" max="14" width="17.85546875" customWidth="1"/>
  </cols>
  <sheetData>
    <row r="1" spans="1:14" ht="21.75" thickBot="1" x14ac:dyDescent="0.3">
      <c r="A1" s="27"/>
      <c r="B1" s="27"/>
      <c r="C1" s="27"/>
      <c r="D1" s="27"/>
      <c r="E1" s="27"/>
      <c r="F1" s="1" t="s">
        <v>0</v>
      </c>
      <c r="G1" s="2"/>
      <c r="H1" s="2"/>
      <c r="I1" s="2"/>
      <c r="J1" s="2"/>
      <c r="K1" s="2"/>
      <c r="L1" s="2"/>
      <c r="M1" s="3"/>
      <c r="N1" s="4"/>
    </row>
    <row r="2" spans="1:14" ht="15.75" thickBot="1" x14ac:dyDescent="0.3">
      <c r="A2" s="27"/>
      <c r="B2" s="27"/>
      <c r="C2" s="27"/>
      <c r="D2" s="27"/>
      <c r="E2" s="27"/>
      <c r="F2" s="5"/>
      <c r="G2" s="5"/>
      <c r="H2" s="5"/>
      <c r="I2" s="5"/>
      <c r="J2" s="5"/>
      <c r="K2" s="5"/>
      <c r="L2" s="5"/>
      <c r="M2" s="5"/>
      <c r="N2" s="6"/>
    </row>
    <row r="3" spans="1:14" x14ac:dyDescent="0.25">
      <c r="A3" s="27"/>
      <c r="B3" s="27"/>
      <c r="C3" s="27"/>
      <c r="D3" s="27"/>
      <c r="E3" s="27"/>
      <c r="F3" s="7">
        <v>50</v>
      </c>
      <c r="G3" s="7">
        <v>75</v>
      </c>
      <c r="H3" s="7">
        <v>100</v>
      </c>
      <c r="I3" s="7" t="s">
        <v>1</v>
      </c>
      <c r="J3" s="7" t="s">
        <v>2</v>
      </c>
      <c r="K3" s="7" t="s">
        <v>3</v>
      </c>
      <c r="L3" s="7" t="s">
        <v>4</v>
      </c>
      <c r="M3" s="7" t="s">
        <v>5</v>
      </c>
      <c r="N3" s="7" t="s">
        <v>6</v>
      </c>
    </row>
    <row r="4" spans="1:14" ht="60" x14ac:dyDescent="0.25">
      <c r="A4" s="76"/>
      <c r="B4" s="76"/>
      <c r="C4" s="77" t="s">
        <v>76</v>
      </c>
      <c r="D4" s="77"/>
      <c r="E4" s="78" t="s">
        <v>77</v>
      </c>
      <c r="F4" s="8">
        <v>6.45</v>
      </c>
      <c r="G4" s="8">
        <v>7.8</v>
      </c>
      <c r="H4" s="8">
        <v>9.0500000000000007</v>
      </c>
      <c r="I4" s="8">
        <v>12.4</v>
      </c>
      <c r="J4" s="8">
        <v>15.8</v>
      </c>
      <c r="K4" s="8">
        <v>17.25</v>
      </c>
      <c r="L4" s="8"/>
      <c r="M4" s="8"/>
      <c r="N4" s="8"/>
    </row>
    <row r="5" spans="1:14" ht="45" x14ac:dyDescent="0.25">
      <c r="A5" s="76"/>
      <c r="B5" s="76"/>
      <c r="C5" s="77" t="s">
        <v>78</v>
      </c>
      <c r="D5" s="77"/>
      <c r="E5" s="78" t="s">
        <v>77</v>
      </c>
      <c r="F5" s="8">
        <v>250</v>
      </c>
      <c r="G5" s="8">
        <v>300</v>
      </c>
      <c r="H5" s="8">
        <v>300</v>
      </c>
      <c r="I5" s="8">
        <v>250</v>
      </c>
      <c r="J5" s="8">
        <v>300</v>
      </c>
      <c r="K5" s="8">
        <v>300</v>
      </c>
      <c r="L5" s="8">
        <v>300</v>
      </c>
      <c r="M5" s="8" t="s">
        <v>7</v>
      </c>
      <c r="N5" s="8" t="s">
        <v>7</v>
      </c>
    </row>
    <row r="6" spans="1:14" ht="30" x14ac:dyDescent="0.25">
      <c r="A6" s="76"/>
      <c r="B6" s="76"/>
      <c r="C6" s="77" t="s">
        <v>79</v>
      </c>
      <c r="D6" s="77"/>
      <c r="E6" s="78" t="s">
        <v>77</v>
      </c>
      <c r="F6" s="8">
        <v>1</v>
      </c>
      <c r="G6" s="8">
        <v>1</v>
      </c>
      <c r="H6" s="8">
        <v>1</v>
      </c>
      <c r="I6" s="8">
        <v>2</v>
      </c>
      <c r="J6" s="8">
        <v>2</v>
      </c>
      <c r="K6" s="8">
        <v>2</v>
      </c>
      <c r="L6" s="8">
        <v>2</v>
      </c>
      <c r="M6" s="9">
        <v>2</v>
      </c>
      <c r="N6" s="9"/>
    </row>
    <row r="7" spans="1:14" x14ac:dyDescent="0.25">
      <c r="A7" s="28"/>
      <c r="B7" s="28"/>
      <c r="C7" s="73" t="s">
        <v>35</v>
      </c>
      <c r="D7" s="74"/>
      <c r="E7" s="75" t="s">
        <v>36</v>
      </c>
      <c r="F7" s="10" t="s">
        <v>8</v>
      </c>
      <c r="G7" s="10" t="s">
        <v>9</v>
      </c>
      <c r="H7" s="10" t="s">
        <v>10</v>
      </c>
      <c r="I7" s="10" t="s">
        <v>10</v>
      </c>
      <c r="J7" s="10" t="s">
        <v>11</v>
      </c>
      <c r="K7" s="10" t="s">
        <v>12</v>
      </c>
      <c r="L7" s="10" t="s">
        <v>13</v>
      </c>
      <c r="M7" s="11" t="s">
        <v>14</v>
      </c>
      <c r="N7" s="11" t="s">
        <v>15</v>
      </c>
    </row>
    <row r="8" spans="1:14" ht="15" customHeight="1" x14ac:dyDescent="0.25">
      <c r="A8" s="28"/>
      <c r="B8" s="28"/>
      <c r="C8" s="29" t="s">
        <v>37</v>
      </c>
      <c r="D8" s="30"/>
      <c r="E8" s="31"/>
      <c r="F8" s="10" t="s">
        <v>16</v>
      </c>
      <c r="G8" s="10" t="s">
        <v>16</v>
      </c>
      <c r="H8" s="10" t="s">
        <v>16</v>
      </c>
      <c r="I8" s="10" t="s">
        <v>16</v>
      </c>
      <c r="J8" s="10" t="s">
        <v>16</v>
      </c>
      <c r="K8" s="10" t="s">
        <v>16</v>
      </c>
      <c r="L8" s="10" t="s">
        <v>16</v>
      </c>
      <c r="M8" s="11" t="s">
        <v>17</v>
      </c>
      <c r="N8" s="11" t="s">
        <v>17</v>
      </c>
    </row>
    <row r="9" spans="1:14" x14ac:dyDescent="0.25">
      <c r="A9" s="28"/>
      <c r="B9" s="28"/>
      <c r="C9" s="29" t="s">
        <v>38</v>
      </c>
      <c r="D9" s="30"/>
      <c r="E9" s="31"/>
      <c r="F9" s="12"/>
      <c r="G9" s="12"/>
      <c r="H9" s="12"/>
      <c r="I9" s="12"/>
      <c r="J9" s="12"/>
      <c r="K9" s="12"/>
      <c r="L9" s="12"/>
      <c r="M9" s="13"/>
      <c r="N9" s="13"/>
    </row>
    <row r="10" spans="1:14" ht="15.75" thickBot="1" x14ac:dyDescent="0.3">
      <c r="A10" s="28"/>
      <c r="B10" s="28"/>
      <c r="C10" s="32" t="s">
        <v>39</v>
      </c>
      <c r="D10" s="33"/>
      <c r="E10" s="34"/>
      <c r="F10" s="14" t="s">
        <v>18</v>
      </c>
      <c r="G10" s="14" t="s">
        <v>19</v>
      </c>
      <c r="H10" s="14" t="s">
        <v>20</v>
      </c>
      <c r="I10" s="14" t="s">
        <v>21</v>
      </c>
      <c r="J10" s="14" t="s">
        <v>22</v>
      </c>
      <c r="K10" s="14" t="s">
        <v>23</v>
      </c>
      <c r="L10" s="14" t="s">
        <v>24</v>
      </c>
      <c r="M10" s="15" t="s">
        <v>25</v>
      </c>
      <c r="N10" s="15" t="s">
        <v>26</v>
      </c>
    </row>
    <row r="11" spans="1:14" ht="30" customHeight="1" x14ac:dyDescent="0.25">
      <c r="A11" s="35" t="s">
        <v>40</v>
      </c>
      <c r="B11" s="36"/>
      <c r="C11" s="37" t="s">
        <v>41</v>
      </c>
      <c r="D11" s="38"/>
      <c r="E11" s="39"/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29</v>
      </c>
      <c r="L11" s="16" t="s">
        <v>32</v>
      </c>
      <c r="M11" s="17" t="s">
        <v>33</v>
      </c>
      <c r="N11" s="17" t="s">
        <v>34</v>
      </c>
    </row>
    <row r="12" spans="1:14" ht="30" x14ac:dyDescent="0.25">
      <c r="A12" s="40"/>
      <c r="B12" s="41"/>
      <c r="C12" s="42" t="s">
        <v>42</v>
      </c>
      <c r="D12" s="43"/>
      <c r="E12" s="44" t="s">
        <v>43</v>
      </c>
      <c r="F12" s="18">
        <v>520</v>
      </c>
      <c r="G12" s="18">
        <v>540</v>
      </c>
      <c r="H12" s="18">
        <v>540</v>
      </c>
      <c r="I12" s="18">
        <v>1030</v>
      </c>
      <c r="J12" s="18">
        <v>1030</v>
      </c>
      <c r="K12" s="18">
        <v>1030</v>
      </c>
      <c r="L12" s="18">
        <v>1030</v>
      </c>
      <c r="M12" s="19">
        <v>1090</v>
      </c>
      <c r="N12" s="19">
        <f>+N15+140</f>
        <v>1540</v>
      </c>
    </row>
    <row r="13" spans="1:14" ht="30" customHeight="1" x14ac:dyDescent="0.25">
      <c r="A13" s="40"/>
      <c r="B13" s="41"/>
      <c r="C13" s="45" t="s">
        <v>44</v>
      </c>
      <c r="D13" s="46"/>
      <c r="E13" s="44" t="s">
        <v>45</v>
      </c>
      <c r="F13" s="18">
        <v>2</v>
      </c>
      <c r="G13" s="18">
        <v>2</v>
      </c>
      <c r="H13" s="18">
        <v>2</v>
      </c>
      <c r="I13" s="18">
        <v>3</v>
      </c>
      <c r="J13" s="18">
        <v>3</v>
      </c>
      <c r="K13" s="18">
        <v>3</v>
      </c>
      <c r="L13" s="18">
        <v>3</v>
      </c>
      <c r="M13" s="19">
        <v>3</v>
      </c>
      <c r="N13" s="19">
        <v>3</v>
      </c>
    </row>
    <row r="14" spans="1:14" ht="30" x14ac:dyDescent="0.25">
      <c r="A14" s="40"/>
      <c r="B14" s="41"/>
      <c r="C14" s="47" t="s">
        <v>46</v>
      </c>
      <c r="D14" s="43" t="s">
        <v>47</v>
      </c>
      <c r="E14" s="44" t="s">
        <v>43</v>
      </c>
      <c r="F14" s="18">
        <v>155</v>
      </c>
      <c r="G14" s="18">
        <v>130</v>
      </c>
      <c r="H14" s="18">
        <v>155</v>
      </c>
      <c r="I14" s="18">
        <v>130</v>
      </c>
      <c r="J14" s="18">
        <v>160</v>
      </c>
      <c r="K14" s="18">
        <v>155</v>
      </c>
      <c r="L14" s="18">
        <v>155</v>
      </c>
      <c r="M14" s="19">
        <v>155</v>
      </c>
      <c r="N14" s="19">
        <v>155</v>
      </c>
    </row>
    <row r="15" spans="1:14" ht="30" x14ac:dyDescent="0.25">
      <c r="A15" s="40"/>
      <c r="B15" s="41"/>
      <c r="C15" s="48"/>
      <c r="D15" s="43" t="s">
        <v>48</v>
      </c>
      <c r="E15" s="44" t="s">
        <v>43</v>
      </c>
      <c r="F15" s="18">
        <v>640</v>
      </c>
      <c r="G15" s="18">
        <v>840</v>
      </c>
      <c r="H15" s="18">
        <v>840</v>
      </c>
      <c r="I15" s="18">
        <v>720</v>
      </c>
      <c r="J15" s="18">
        <v>775</v>
      </c>
      <c r="K15" s="18">
        <v>840</v>
      </c>
      <c r="L15" s="18">
        <v>950</v>
      </c>
      <c r="M15" s="19">
        <v>950</v>
      </c>
      <c r="N15" s="19">
        <v>1400</v>
      </c>
    </row>
    <row r="16" spans="1:14" ht="30" x14ac:dyDescent="0.25">
      <c r="A16" s="40"/>
      <c r="B16" s="41"/>
      <c r="C16" s="47" t="s">
        <v>49</v>
      </c>
      <c r="D16" s="43" t="s">
        <v>47</v>
      </c>
      <c r="E16" s="44" t="s">
        <v>43</v>
      </c>
      <c r="F16" s="18">
        <f t="shared" ref="F16:N16" si="0">+F14-20</f>
        <v>135</v>
      </c>
      <c r="G16" s="18">
        <f t="shared" si="0"/>
        <v>110</v>
      </c>
      <c r="H16" s="18">
        <f t="shared" si="0"/>
        <v>135</v>
      </c>
      <c r="I16" s="18">
        <f t="shared" si="0"/>
        <v>110</v>
      </c>
      <c r="J16" s="18">
        <f t="shared" si="0"/>
        <v>140</v>
      </c>
      <c r="K16" s="18">
        <f t="shared" si="0"/>
        <v>135</v>
      </c>
      <c r="L16" s="18">
        <f t="shared" si="0"/>
        <v>135</v>
      </c>
      <c r="M16" s="19">
        <f t="shared" si="0"/>
        <v>135</v>
      </c>
      <c r="N16" s="19">
        <f t="shared" si="0"/>
        <v>135</v>
      </c>
    </row>
    <row r="17" spans="1:14" ht="30" x14ac:dyDescent="0.25">
      <c r="A17" s="40"/>
      <c r="B17" s="41"/>
      <c r="C17" s="48"/>
      <c r="D17" s="43" t="s">
        <v>48</v>
      </c>
      <c r="E17" s="44" t="s">
        <v>43</v>
      </c>
      <c r="F17" s="18">
        <f t="shared" ref="F17:N17" si="1">+F15-10</f>
        <v>630</v>
      </c>
      <c r="G17" s="18">
        <f t="shared" si="1"/>
        <v>830</v>
      </c>
      <c r="H17" s="18">
        <f t="shared" si="1"/>
        <v>830</v>
      </c>
      <c r="I17" s="18">
        <f t="shared" si="1"/>
        <v>710</v>
      </c>
      <c r="J17" s="18">
        <f t="shared" si="1"/>
        <v>765</v>
      </c>
      <c r="K17" s="18">
        <f t="shared" si="1"/>
        <v>830</v>
      </c>
      <c r="L17" s="18">
        <f t="shared" si="1"/>
        <v>940</v>
      </c>
      <c r="M17" s="19">
        <f t="shared" si="1"/>
        <v>940</v>
      </c>
      <c r="N17" s="19">
        <f t="shared" si="1"/>
        <v>1390</v>
      </c>
    </row>
    <row r="18" spans="1:14" ht="30" x14ac:dyDescent="0.25">
      <c r="A18" s="40"/>
      <c r="B18" s="41"/>
      <c r="C18" s="42" t="s">
        <v>50</v>
      </c>
      <c r="D18" s="43"/>
      <c r="E18" s="44" t="s">
        <v>43</v>
      </c>
      <c r="F18" s="18">
        <v>2</v>
      </c>
      <c r="G18" s="18">
        <v>2</v>
      </c>
      <c r="H18" s="18">
        <v>2</v>
      </c>
      <c r="I18" s="18">
        <v>2</v>
      </c>
      <c r="J18" s="18">
        <v>2</v>
      </c>
      <c r="K18" s="18">
        <v>2</v>
      </c>
      <c r="L18" s="18">
        <v>2</v>
      </c>
      <c r="M18" s="18">
        <v>2</v>
      </c>
      <c r="N18" s="18">
        <v>2</v>
      </c>
    </row>
    <row r="19" spans="1:14" ht="30" x14ac:dyDescent="0.25">
      <c r="A19" s="40"/>
      <c r="B19" s="41"/>
      <c r="C19" s="42" t="s">
        <v>51</v>
      </c>
      <c r="D19" s="43"/>
      <c r="E19" s="44" t="s">
        <v>45</v>
      </c>
      <c r="F19" s="18">
        <v>1</v>
      </c>
      <c r="G19" s="18">
        <v>1</v>
      </c>
      <c r="H19" s="18">
        <v>1</v>
      </c>
      <c r="I19" s="18">
        <v>2</v>
      </c>
      <c r="J19" s="18">
        <v>2</v>
      </c>
      <c r="K19" s="18">
        <v>2</v>
      </c>
      <c r="L19" s="18">
        <v>2</v>
      </c>
      <c r="M19" s="18">
        <v>2</v>
      </c>
      <c r="N19" s="18">
        <v>3</v>
      </c>
    </row>
    <row r="20" spans="1:14" ht="45" x14ac:dyDescent="0.25">
      <c r="A20" s="40"/>
      <c r="B20" s="41"/>
      <c r="C20" s="42" t="s">
        <v>52</v>
      </c>
      <c r="D20" s="43"/>
      <c r="E20" s="44" t="s">
        <v>43</v>
      </c>
      <c r="F20" s="18">
        <f t="shared" ref="F20:N20" si="2">+F21</f>
        <v>380</v>
      </c>
      <c r="G20" s="18">
        <f t="shared" si="2"/>
        <v>400</v>
      </c>
      <c r="H20" s="18">
        <f t="shared" si="2"/>
        <v>400</v>
      </c>
      <c r="I20" s="18">
        <f t="shared" si="2"/>
        <v>890</v>
      </c>
      <c r="J20" s="18">
        <f t="shared" si="2"/>
        <v>890</v>
      </c>
      <c r="K20" s="18">
        <f t="shared" si="2"/>
        <v>890</v>
      </c>
      <c r="L20" s="18">
        <f t="shared" si="2"/>
        <v>890</v>
      </c>
      <c r="M20" s="18">
        <f t="shared" si="2"/>
        <v>950</v>
      </c>
      <c r="N20" s="18">
        <f t="shared" si="2"/>
        <v>1400</v>
      </c>
    </row>
    <row r="21" spans="1:14" ht="45" x14ac:dyDescent="0.25">
      <c r="A21" s="40"/>
      <c r="B21" s="41"/>
      <c r="C21" s="42" t="s">
        <v>53</v>
      </c>
      <c r="D21" s="43"/>
      <c r="E21" s="44" t="s">
        <v>43</v>
      </c>
      <c r="F21" s="18">
        <f t="shared" ref="F21:N21" si="3">+F22-20</f>
        <v>380</v>
      </c>
      <c r="G21" s="18">
        <f t="shared" si="3"/>
        <v>400</v>
      </c>
      <c r="H21" s="18">
        <f t="shared" si="3"/>
        <v>400</v>
      </c>
      <c r="I21" s="18">
        <f t="shared" si="3"/>
        <v>890</v>
      </c>
      <c r="J21" s="18">
        <f t="shared" si="3"/>
        <v>890</v>
      </c>
      <c r="K21" s="18">
        <f t="shared" si="3"/>
        <v>890</v>
      </c>
      <c r="L21" s="18">
        <f t="shared" si="3"/>
        <v>890</v>
      </c>
      <c r="M21" s="18">
        <f t="shared" si="3"/>
        <v>950</v>
      </c>
      <c r="N21" s="18">
        <f t="shared" si="3"/>
        <v>1400</v>
      </c>
    </row>
    <row r="22" spans="1:14" ht="45" x14ac:dyDescent="0.25">
      <c r="A22" s="40"/>
      <c r="B22" s="41"/>
      <c r="C22" s="42" t="s">
        <v>54</v>
      </c>
      <c r="D22" s="43"/>
      <c r="E22" s="44" t="s">
        <v>43</v>
      </c>
      <c r="F22" s="18">
        <f t="shared" ref="F22:N22" si="4">+F23-120</f>
        <v>400</v>
      </c>
      <c r="G22" s="18">
        <f t="shared" si="4"/>
        <v>420</v>
      </c>
      <c r="H22" s="18">
        <f t="shared" si="4"/>
        <v>420</v>
      </c>
      <c r="I22" s="18">
        <f t="shared" si="4"/>
        <v>910</v>
      </c>
      <c r="J22" s="18">
        <f t="shared" si="4"/>
        <v>910</v>
      </c>
      <c r="K22" s="18">
        <f t="shared" si="4"/>
        <v>910</v>
      </c>
      <c r="L22" s="18">
        <f t="shared" si="4"/>
        <v>910</v>
      </c>
      <c r="M22" s="18">
        <f t="shared" si="4"/>
        <v>970</v>
      </c>
      <c r="N22" s="18">
        <f t="shared" si="4"/>
        <v>1420</v>
      </c>
    </row>
    <row r="23" spans="1:14" ht="30" customHeight="1" x14ac:dyDescent="0.25">
      <c r="A23" s="40"/>
      <c r="B23" s="41"/>
      <c r="C23" s="42" t="s">
        <v>55</v>
      </c>
      <c r="D23" s="43"/>
      <c r="E23" s="44" t="s">
        <v>43</v>
      </c>
      <c r="F23" s="18">
        <f t="shared" ref="F23:N23" si="5">+F12</f>
        <v>520</v>
      </c>
      <c r="G23" s="18">
        <f t="shared" si="5"/>
        <v>540</v>
      </c>
      <c r="H23" s="18">
        <f t="shared" si="5"/>
        <v>540</v>
      </c>
      <c r="I23" s="18">
        <f t="shared" si="5"/>
        <v>1030</v>
      </c>
      <c r="J23" s="18">
        <f t="shared" si="5"/>
        <v>1030</v>
      </c>
      <c r="K23" s="18">
        <f t="shared" si="5"/>
        <v>1030</v>
      </c>
      <c r="L23" s="18">
        <f t="shared" si="5"/>
        <v>1030</v>
      </c>
      <c r="M23" s="18">
        <f t="shared" si="5"/>
        <v>1090</v>
      </c>
      <c r="N23" s="18">
        <f t="shared" si="5"/>
        <v>1540</v>
      </c>
    </row>
    <row r="24" spans="1:14" ht="30" x14ac:dyDescent="0.25">
      <c r="A24" s="40"/>
      <c r="B24" s="41"/>
      <c r="C24" s="42" t="s">
        <v>56</v>
      </c>
      <c r="D24" s="43"/>
      <c r="E24" s="44" t="s">
        <v>43</v>
      </c>
      <c r="F24" s="18">
        <v>8</v>
      </c>
      <c r="G24" s="18">
        <v>8</v>
      </c>
      <c r="H24" s="18">
        <v>8</v>
      </c>
      <c r="I24" s="18">
        <v>8</v>
      </c>
      <c r="J24" s="18">
        <v>8</v>
      </c>
      <c r="K24" s="18">
        <v>8</v>
      </c>
      <c r="L24" s="18">
        <v>8</v>
      </c>
      <c r="M24" s="19">
        <v>8</v>
      </c>
      <c r="N24" s="19">
        <v>8</v>
      </c>
    </row>
    <row r="25" spans="1:14" ht="30" x14ac:dyDescent="0.25">
      <c r="A25" s="40"/>
      <c r="B25" s="41"/>
      <c r="C25" s="42" t="s">
        <v>57</v>
      </c>
      <c r="D25" s="43"/>
      <c r="E25" s="44" t="s">
        <v>45</v>
      </c>
      <c r="F25" s="18">
        <f>+F21/F24</f>
        <v>47.5</v>
      </c>
      <c r="G25" s="18">
        <f t="shared" ref="G25:M25" si="6">+G21/G24</f>
        <v>50</v>
      </c>
      <c r="H25" s="18">
        <f t="shared" si="6"/>
        <v>50</v>
      </c>
      <c r="I25" s="18">
        <f t="shared" si="6"/>
        <v>111.25</v>
      </c>
      <c r="J25" s="18">
        <f t="shared" si="6"/>
        <v>111.25</v>
      </c>
      <c r="K25" s="18">
        <f t="shared" si="6"/>
        <v>111.25</v>
      </c>
      <c r="L25" s="18">
        <f t="shared" si="6"/>
        <v>111.25</v>
      </c>
      <c r="M25" s="19">
        <f t="shared" si="6"/>
        <v>118.75</v>
      </c>
      <c r="N25" s="19">
        <f>+N21/N24</f>
        <v>175</v>
      </c>
    </row>
    <row r="26" spans="1:14" ht="30" x14ac:dyDescent="0.25">
      <c r="A26" s="40"/>
      <c r="B26" s="41"/>
      <c r="C26" s="47" t="s">
        <v>58</v>
      </c>
      <c r="D26" s="43" t="s">
        <v>47</v>
      </c>
      <c r="E26" s="44" t="s">
        <v>43</v>
      </c>
      <c r="F26" s="18">
        <v>125</v>
      </c>
      <c r="G26" s="18">
        <v>90</v>
      </c>
      <c r="H26" s="18">
        <v>125</v>
      </c>
      <c r="I26" s="18">
        <v>120</v>
      </c>
      <c r="J26" s="18">
        <v>125</v>
      </c>
      <c r="K26" s="18">
        <v>125</v>
      </c>
      <c r="L26" s="20">
        <v>125</v>
      </c>
      <c r="M26" s="19">
        <v>150</v>
      </c>
      <c r="N26" s="19">
        <v>150</v>
      </c>
    </row>
    <row r="27" spans="1:14" ht="30" customHeight="1" x14ac:dyDescent="0.25">
      <c r="A27" s="40"/>
      <c r="B27" s="41"/>
      <c r="C27" s="48"/>
      <c r="D27" s="49" t="s">
        <v>59</v>
      </c>
      <c r="E27" s="44" t="s">
        <v>43</v>
      </c>
      <c r="F27" s="21">
        <v>240</v>
      </c>
      <c r="G27" s="21">
        <v>360</v>
      </c>
      <c r="H27" s="21">
        <v>360</v>
      </c>
      <c r="I27" s="21">
        <v>180</v>
      </c>
      <c r="J27" s="21">
        <v>300</v>
      </c>
      <c r="K27" s="21">
        <v>360</v>
      </c>
      <c r="L27" s="22">
        <v>480</v>
      </c>
      <c r="M27" s="23">
        <v>540</v>
      </c>
      <c r="N27" s="23">
        <v>360</v>
      </c>
    </row>
    <row r="28" spans="1:14" ht="30" x14ac:dyDescent="0.25">
      <c r="A28" s="40"/>
      <c r="B28" s="41"/>
      <c r="C28" s="50" t="s">
        <v>60</v>
      </c>
      <c r="D28" s="49"/>
      <c r="E28" s="44" t="s">
        <v>43</v>
      </c>
      <c r="F28" s="21">
        <v>0.15</v>
      </c>
      <c r="G28" s="21">
        <v>0.15</v>
      </c>
      <c r="H28" s="21">
        <v>0.15</v>
      </c>
      <c r="I28" s="21">
        <v>0.15</v>
      </c>
      <c r="J28" s="21">
        <v>0.15</v>
      </c>
      <c r="K28" s="21">
        <v>0.15</v>
      </c>
      <c r="L28" s="21">
        <v>0.15</v>
      </c>
      <c r="M28" s="23">
        <v>0.15</v>
      </c>
      <c r="N28" s="23">
        <v>0.15</v>
      </c>
    </row>
    <row r="29" spans="1:14" ht="30.75" thickBot="1" x14ac:dyDescent="0.3">
      <c r="A29" s="40"/>
      <c r="B29" s="51"/>
      <c r="C29" s="52" t="s">
        <v>61</v>
      </c>
      <c r="D29" s="53"/>
      <c r="E29" s="54" t="s">
        <v>43</v>
      </c>
      <c r="F29" s="24">
        <v>200</v>
      </c>
      <c r="G29" s="24">
        <v>200</v>
      </c>
      <c r="H29" s="24">
        <v>200</v>
      </c>
      <c r="I29" s="24">
        <v>200</v>
      </c>
      <c r="J29" s="24">
        <v>200</v>
      </c>
      <c r="K29" s="24">
        <v>200</v>
      </c>
      <c r="L29" s="24">
        <v>200</v>
      </c>
      <c r="M29" s="25">
        <v>200</v>
      </c>
      <c r="N29" s="25">
        <v>200</v>
      </c>
    </row>
    <row r="30" spans="1:14" ht="30" x14ac:dyDescent="0.25">
      <c r="A30" s="40"/>
      <c r="B30" s="55" t="s">
        <v>62</v>
      </c>
      <c r="C30" s="56" t="s">
        <v>63</v>
      </c>
      <c r="D30" s="57" t="s">
        <v>64</v>
      </c>
      <c r="E30" s="39" t="s">
        <v>45</v>
      </c>
      <c r="F30" s="18">
        <v>16</v>
      </c>
      <c r="G30" s="18">
        <v>18</v>
      </c>
      <c r="H30" s="18">
        <v>24</v>
      </c>
      <c r="I30" s="18">
        <v>14</v>
      </c>
      <c r="J30" s="18">
        <v>20</v>
      </c>
      <c r="K30" s="18">
        <v>24</v>
      </c>
      <c r="L30" s="18">
        <v>30</v>
      </c>
      <c r="M30" s="19">
        <v>30</v>
      </c>
      <c r="N30" s="19">
        <v>36</v>
      </c>
    </row>
    <row r="31" spans="1:14" ht="30" x14ac:dyDescent="0.25">
      <c r="A31" s="40"/>
      <c r="B31" s="58"/>
      <c r="C31" s="59"/>
      <c r="D31" s="48"/>
      <c r="E31" s="44" t="s">
        <v>43</v>
      </c>
      <c r="F31" s="18">
        <f t="shared" ref="F31:L31" si="7">+(F23-90)+40</f>
        <v>470</v>
      </c>
      <c r="G31" s="18">
        <f t="shared" si="7"/>
        <v>490</v>
      </c>
      <c r="H31" s="18">
        <f t="shared" si="7"/>
        <v>490</v>
      </c>
      <c r="I31" s="18">
        <f t="shared" si="7"/>
        <v>980</v>
      </c>
      <c r="J31" s="18">
        <f t="shared" si="7"/>
        <v>980</v>
      </c>
      <c r="K31" s="18">
        <f t="shared" si="7"/>
        <v>980</v>
      </c>
      <c r="L31" s="18">
        <f t="shared" si="7"/>
        <v>980</v>
      </c>
      <c r="M31" s="19">
        <f>+(M23-90)+40</f>
        <v>1040</v>
      </c>
      <c r="N31" s="19">
        <f>+(N23-90)+40</f>
        <v>1490</v>
      </c>
    </row>
    <row r="32" spans="1:14" ht="30" x14ac:dyDescent="0.25">
      <c r="A32" s="40"/>
      <c r="B32" s="60"/>
      <c r="C32" s="59"/>
      <c r="D32" s="47" t="s">
        <v>65</v>
      </c>
      <c r="E32" s="44" t="s">
        <v>43</v>
      </c>
      <c r="F32" s="18"/>
      <c r="G32" s="18"/>
      <c r="H32" s="18"/>
      <c r="I32" s="18"/>
      <c r="J32" s="18"/>
      <c r="K32" s="18"/>
      <c r="L32" s="18"/>
      <c r="M32" s="19"/>
      <c r="N32" s="19"/>
    </row>
    <row r="33" spans="1:14" ht="30" x14ac:dyDescent="0.25">
      <c r="A33" s="40"/>
      <c r="B33" s="60"/>
      <c r="C33" s="61"/>
      <c r="D33" s="48"/>
      <c r="E33" s="44" t="s">
        <v>45</v>
      </c>
      <c r="F33" s="18"/>
      <c r="G33" s="18"/>
      <c r="H33" s="18"/>
      <c r="I33" s="18"/>
      <c r="J33" s="18"/>
      <c r="K33" s="18"/>
      <c r="L33" s="18"/>
      <c r="M33" s="19"/>
      <c r="N33" s="19"/>
    </row>
    <row r="34" spans="1:14" x14ac:dyDescent="0.25">
      <c r="A34" s="40"/>
      <c r="B34" s="60"/>
      <c r="C34" s="62" t="s">
        <v>66</v>
      </c>
      <c r="D34" s="43"/>
      <c r="E34" s="44" t="s">
        <v>67</v>
      </c>
      <c r="F34" s="26"/>
      <c r="G34" s="26"/>
      <c r="H34" s="26"/>
      <c r="I34" s="26"/>
      <c r="J34" s="26"/>
      <c r="K34" s="26"/>
      <c r="L34" s="18"/>
      <c r="M34" s="19"/>
      <c r="N34" s="19"/>
    </row>
    <row r="35" spans="1:14" x14ac:dyDescent="0.25">
      <c r="A35" s="40"/>
      <c r="B35" s="60"/>
      <c r="C35" s="62"/>
      <c r="D35" s="43"/>
      <c r="E35" s="44" t="s">
        <v>68</v>
      </c>
      <c r="F35" s="26"/>
      <c r="G35" s="26"/>
      <c r="H35" s="26"/>
      <c r="I35" s="26"/>
      <c r="J35" s="26"/>
      <c r="K35" s="26"/>
      <c r="L35" s="18"/>
      <c r="M35" s="19"/>
      <c r="N35" s="19"/>
    </row>
    <row r="36" spans="1:14" ht="30" customHeight="1" x14ac:dyDescent="0.25">
      <c r="A36" s="40"/>
      <c r="B36" s="60"/>
      <c r="C36" s="62" t="s">
        <v>69</v>
      </c>
      <c r="D36" s="43"/>
      <c r="E36" s="44" t="s">
        <v>70</v>
      </c>
      <c r="F36" s="18">
        <v>7</v>
      </c>
      <c r="G36" s="18">
        <v>12</v>
      </c>
      <c r="H36" s="18">
        <v>11</v>
      </c>
      <c r="I36" s="18">
        <v>8</v>
      </c>
      <c r="J36" s="18">
        <v>9</v>
      </c>
      <c r="K36" s="18">
        <v>11</v>
      </c>
      <c r="L36" s="18">
        <v>14</v>
      </c>
      <c r="M36" s="19">
        <v>14</v>
      </c>
      <c r="N36" s="19">
        <v>17</v>
      </c>
    </row>
    <row r="37" spans="1:14" x14ac:dyDescent="0.25">
      <c r="A37" s="40"/>
      <c r="B37" s="60"/>
      <c r="C37" s="62"/>
      <c r="D37" s="43"/>
      <c r="E37" s="44" t="s">
        <v>71</v>
      </c>
      <c r="F37" s="18">
        <v>8</v>
      </c>
      <c r="G37" s="18">
        <v>5</v>
      </c>
      <c r="H37" s="18">
        <v>12</v>
      </c>
      <c r="I37" s="18">
        <v>5</v>
      </c>
      <c r="J37" s="18">
        <v>10</v>
      </c>
      <c r="K37" s="18">
        <v>12</v>
      </c>
      <c r="L37" s="18"/>
      <c r="M37" s="19"/>
      <c r="N37" s="19"/>
    </row>
    <row r="38" spans="1:14" ht="15.75" thickBot="1" x14ac:dyDescent="0.3">
      <c r="A38" s="40"/>
      <c r="B38" s="60"/>
      <c r="C38" s="63"/>
      <c r="D38" s="49"/>
      <c r="E38" s="64" t="s">
        <v>72</v>
      </c>
      <c r="F38" s="24"/>
      <c r="G38" s="24"/>
      <c r="H38" s="24"/>
      <c r="I38" s="24"/>
      <c r="J38" s="24"/>
      <c r="K38" s="24"/>
      <c r="L38" s="24"/>
      <c r="M38" s="25"/>
      <c r="N38" s="25"/>
    </row>
    <row r="39" spans="1:14" ht="30" x14ac:dyDescent="0.25">
      <c r="A39" s="40"/>
      <c r="B39" s="65" t="s">
        <v>73</v>
      </c>
      <c r="C39" s="66" t="s">
        <v>74</v>
      </c>
      <c r="D39" s="57" t="s">
        <v>64</v>
      </c>
      <c r="E39" s="39" t="s">
        <v>43</v>
      </c>
      <c r="F39" s="16">
        <f t="shared" ref="F39:L39" si="8">+(F23-90)*2+130</f>
        <v>990</v>
      </c>
      <c r="G39" s="16">
        <f t="shared" si="8"/>
        <v>1030</v>
      </c>
      <c r="H39" s="16">
        <f t="shared" si="8"/>
        <v>1030</v>
      </c>
      <c r="I39" s="16">
        <f t="shared" si="8"/>
        <v>2010</v>
      </c>
      <c r="J39" s="16">
        <f t="shared" si="8"/>
        <v>2010</v>
      </c>
      <c r="K39" s="16">
        <f t="shared" si="8"/>
        <v>2010</v>
      </c>
      <c r="L39" s="16">
        <f t="shared" si="8"/>
        <v>2010</v>
      </c>
      <c r="M39" s="17">
        <f>+(M23-90)*2+130</f>
        <v>2130</v>
      </c>
      <c r="N39" s="17">
        <f>+(N23-90)*2+130</f>
        <v>3030</v>
      </c>
    </row>
    <row r="40" spans="1:14" ht="30" x14ac:dyDescent="0.25">
      <c r="A40" s="40"/>
      <c r="B40" s="67"/>
      <c r="C40" s="62"/>
      <c r="D40" s="48"/>
      <c r="E40" s="44" t="s">
        <v>45</v>
      </c>
      <c r="F40" s="18">
        <f>+F30/2</f>
        <v>8</v>
      </c>
      <c r="G40" s="18">
        <f t="shared" ref="G40:L40" si="9">+G30/2</f>
        <v>9</v>
      </c>
      <c r="H40" s="18">
        <f t="shared" si="9"/>
        <v>12</v>
      </c>
      <c r="I40" s="18">
        <f t="shared" si="9"/>
        <v>7</v>
      </c>
      <c r="J40" s="18">
        <f t="shared" si="9"/>
        <v>10</v>
      </c>
      <c r="K40" s="18">
        <f t="shared" si="9"/>
        <v>12</v>
      </c>
      <c r="L40" s="18">
        <f t="shared" si="9"/>
        <v>15</v>
      </c>
      <c r="M40" s="19">
        <f>+M30/2</f>
        <v>15</v>
      </c>
      <c r="N40" s="19">
        <f>+N30/2</f>
        <v>18</v>
      </c>
    </row>
    <row r="41" spans="1:14" ht="30" x14ac:dyDescent="0.25">
      <c r="A41" s="40"/>
      <c r="B41" s="67"/>
      <c r="C41" s="62"/>
      <c r="D41" s="47" t="s">
        <v>65</v>
      </c>
      <c r="E41" s="44" t="s">
        <v>43</v>
      </c>
      <c r="F41" s="18"/>
      <c r="G41" s="18"/>
      <c r="H41" s="18"/>
      <c r="I41" s="18"/>
      <c r="J41" s="18"/>
      <c r="K41" s="18"/>
      <c r="L41" s="18"/>
      <c r="M41" s="19"/>
      <c r="N41" s="19"/>
    </row>
    <row r="42" spans="1:14" ht="30" x14ac:dyDescent="0.25">
      <c r="A42" s="40"/>
      <c r="B42" s="67"/>
      <c r="C42" s="62"/>
      <c r="D42" s="48"/>
      <c r="E42" s="44" t="s">
        <v>45</v>
      </c>
      <c r="F42" s="18"/>
      <c r="G42" s="18"/>
      <c r="H42" s="18"/>
      <c r="I42" s="18"/>
      <c r="J42" s="18"/>
      <c r="K42" s="18"/>
      <c r="L42" s="18"/>
      <c r="M42" s="19"/>
      <c r="N42" s="19"/>
    </row>
    <row r="43" spans="1:14" ht="30" x14ac:dyDescent="0.25">
      <c r="A43" s="40"/>
      <c r="B43" s="67"/>
      <c r="C43" s="68" t="s">
        <v>75</v>
      </c>
      <c r="D43" s="43"/>
      <c r="E43" s="44" t="s">
        <v>43</v>
      </c>
      <c r="F43" s="18">
        <f t="shared" ref="F43:L43" si="10">+(F39/2)+135</f>
        <v>630</v>
      </c>
      <c r="G43" s="18">
        <f t="shared" si="10"/>
        <v>650</v>
      </c>
      <c r="H43" s="18">
        <f t="shared" si="10"/>
        <v>650</v>
      </c>
      <c r="I43" s="18">
        <f t="shared" si="10"/>
        <v>1140</v>
      </c>
      <c r="J43" s="18">
        <f t="shared" si="10"/>
        <v>1140</v>
      </c>
      <c r="K43" s="18">
        <f t="shared" si="10"/>
        <v>1140</v>
      </c>
      <c r="L43" s="18">
        <f t="shared" si="10"/>
        <v>1140</v>
      </c>
      <c r="M43" s="19">
        <f>+(M39/2)+135</f>
        <v>1200</v>
      </c>
      <c r="N43" s="19">
        <f>+(N39/2)+135</f>
        <v>1650</v>
      </c>
    </row>
    <row r="44" spans="1:14" x14ac:dyDescent="0.25">
      <c r="A44" s="40"/>
      <c r="B44" s="67"/>
      <c r="C44" s="63" t="s">
        <v>66</v>
      </c>
      <c r="D44" s="43"/>
      <c r="E44" s="44" t="s">
        <v>67</v>
      </c>
      <c r="F44" s="26"/>
      <c r="G44" s="26"/>
      <c r="H44" s="26"/>
      <c r="I44" s="26"/>
      <c r="J44" s="26"/>
      <c r="K44" s="26"/>
      <c r="L44" s="18"/>
      <c r="M44" s="19"/>
      <c r="N44" s="19"/>
    </row>
    <row r="45" spans="1:14" x14ac:dyDescent="0.25">
      <c r="A45" s="40"/>
      <c r="B45" s="67"/>
      <c r="C45" s="61"/>
      <c r="D45" s="43"/>
      <c r="E45" s="44" t="s">
        <v>68</v>
      </c>
      <c r="F45" s="26"/>
      <c r="G45" s="26"/>
      <c r="H45" s="26"/>
      <c r="I45" s="26"/>
      <c r="J45" s="26"/>
      <c r="K45" s="26"/>
      <c r="L45" s="18"/>
      <c r="M45" s="19"/>
      <c r="N45" s="19"/>
    </row>
    <row r="46" spans="1:14" x14ac:dyDescent="0.25">
      <c r="A46" s="40"/>
      <c r="B46" s="67"/>
      <c r="C46" s="63" t="s">
        <v>69</v>
      </c>
      <c r="D46" s="43"/>
      <c r="E46" s="44" t="s">
        <v>70</v>
      </c>
      <c r="F46" s="18">
        <v>7</v>
      </c>
      <c r="G46" s="18">
        <v>12</v>
      </c>
      <c r="H46" s="18">
        <v>11</v>
      </c>
      <c r="I46" s="18">
        <v>8</v>
      </c>
      <c r="J46" s="18">
        <v>9</v>
      </c>
      <c r="K46" s="18">
        <v>11</v>
      </c>
      <c r="L46" s="18">
        <v>14</v>
      </c>
      <c r="M46" s="19">
        <v>14</v>
      </c>
      <c r="N46" s="19">
        <v>17</v>
      </c>
    </row>
    <row r="47" spans="1:14" x14ac:dyDescent="0.25">
      <c r="A47" s="40"/>
      <c r="B47" s="67"/>
      <c r="C47" s="59"/>
      <c r="D47" s="49"/>
      <c r="E47" s="44" t="s">
        <v>71</v>
      </c>
      <c r="F47" s="21"/>
      <c r="G47" s="21"/>
      <c r="H47" s="21"/>
      <c r="I47" s="21"/>
      <c r="J47" s="21"/>
      <c r="K47" s="21"/>
      <c r="L47" s="21"/>
      <c r="M47" s="23"/>
      <c r="N47" s="23"/>
    </row>
    <row r="48" spans="1:14" ht="15.75" thickBot="1" x14ac:dyDescent="0.3">
      <c r="A48" s="69"/>
      <c r="B48" s="70"/>
      <c r="C48" s="71"/>
      <c r="D48" s="53"/>
      <c r="E48" s="72" t="s">
        <v>72</v>
      </c>
      <c r="F48" s="24"/>
      <c r="G48" s="24"/>
      <c r="H48" s="24"/>
      <c r="I48" s="24"/>
      <c r="J48" s="24"/>
      <c r="K48" s="24"/>
      <c r="L48" s="24"/>
      <c r="M48" s="25"/>
      <c r="N48" s="25"/>
    </row>
  </sheetData>
  <mergeCells count="19">
    <mergeCell ref="D32:D33"/>
    <mergeCell ref="C34:C35"/>
    <mergeCell ref="C36:C38"/>
    <mergeCell ref="B39:B48"/>
    <mergeCell ref="C39:C42"/>
    <mergeCell ref="D39:D40"/>
    <mergeCell ref="D41:D42"/>
    <mergeCell ref="C44:C45"/>
    <mergeCell ref="C46:C48"/>
    <mergeCell ref="A11:A48"/>
    <mergeCell ref="C14:C15"/>
    <mergeCell ref="C16:C17"/>
    <mergeCell ref="C26:C27"/>
    <mergeCell ref="B30:B38"/>
    <mergeCell ref="C30:C33"/>
    <mergeCell ref="A1:E3"/>
    <mergeCell ref="D30:D31"/>
    <mergeCell ref="F1:M1"/>
    <mergeCell ref="F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Refrivan Marketing</dc:creator>
  <cp:lastModifiedBy>Recepción FRIOTECNICA</cp:lastModifiedBy>
  <dcterms:created xsi:type="dcterms:W3CDTF">2015-06-05T18:17:20Z</dcterms:created>
  <dcterms:modified xsi:type="dcterms:W3CDTF">2025-10-01T13:34:35Z</dcterms:modified>
</cp:coreProperties>
</file>